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_AY2020_2021\Spring 2021\"/>
    </mc:Choice>
  </mc:AlternateContent>
  <bookViews>
    <workbookView xWindow="0" yWindow="0" windowWidth="20985" windowHeight="9165"/>
  </bookViews>
  <sheets>
    <sheet name="SP 2021 Aud Tuition &amp; Fees" sheetId="2" r:id="rId1"/>
  </sheets>
  <calcPr calcId="162913"/>
</workbook>
</file>

<file path=xl/calcChain.xml><?xml version="1.0" encoding="utf-8"?>
<calcChain xmlns="http://schemas.openxmlformats.org/spreadsheetml/2006/main">
  <c r="I12" i="2" l="1"/>
  <c r="H12" i="2"/>
  <c r="G12" i="2"/>
  <c r="F12" i="2"/>
  <c r="E12" i="2"/>
  <c r="D12" i="2"/>
  <c r="C12" i="2"/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B36" i="2" l="1"/>
  <c r="L24" i="2"/>
  <c r="K24" i="2"/>
  <c r="J24" i="2"/>
  <c r="I24" i="2"/>
  <c r="H24" i="2"/>
  <c r="G24" i="2"/>
  <c r="F24" i="2"/>
  <c r="E24" i="2"/>
  <c r="D24" i="2"/>
  <c r="C24" i="2"/>
  <c r="B20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<sst xmlns="http://schemas.openxmlformats.org/spreadsheetml/2006/main" count="59" uniqueCount="33">
  <si>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</si>
  <si>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</si>
  <si>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</si>
  <si>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</si>
  <si>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</si>
  <si>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</si>
  <si>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</si>
  <si>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</si>
  <si>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</si>
  <si>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</si>
  <si>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</si>
  <si>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</si>
  <si>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</si>
  <si>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</si>
  <si>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</si>
  <si>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</si>
  <si>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</si>
  <si>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</si>
  <si>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</si>
  <si>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</si>
  <si>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</si>
  <si>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</si>
  <si>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</si>
  <si>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</si>
  <si>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</si>
  <si>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</si>
  <si>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Audiology</t>
  </si>
  <si>
    <t>Tuition and Fees for Non-Resident Audiology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</si>
  <si>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</si>
  <si>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</si>
  <si>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</si>
  <si>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</si>
  <si>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Doctor of Audiology Tuition and Fee Billing Rates: Spring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</si>
</sst>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topLeftCell="A2" zoomScaleNormal="100" workbookViewId="0">
      <selection activeCell="C35" sqref="C35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431</v>
      </c>
      <c r="C8" s="18">
        <f t="shared" ref="C8:C17" si="0">SUM(B8*2)</f>
        <v>862</v>
      </c>
      <c r="D8" s="18">
        <f t="shared" ref="D8:D17" si="1">SUM(B8*3)</f>
        <v>1293</v>
      </c>
      <c r="E8" s="18">
        <f t="shared" ref="E8:E17" si="2">SUM(B8*4)</f>
        <v>1724</v>
      </c>
      <c r="F8" s="18">
        <f t="shared" ref="F8:F17" si="3">SUM(B8*5)</f>
        <v>2155</v>
      </c>
      <c r="G8" s="18">
        <f t="shared" ref="G8:G17" si="4">SUM(B8*6)</f>
        <v>2586</v>
      </c>
      <c r="H8" s="18">
        <f t="shared" ref="H8:H17" si="5">SUM(B8*7)</f>
        <v>3017</v>
      </c>
      <c r="I8" s="18">
        <f t="shared" ref="I8:I17" si="6">SUM(B8*8)</f>
        <v>3448</v>
      </c>
      <c r="J8" s="18">
        <f t="shared" ref="J8:J15" si="7">SUM(B8*9)</f>
        <v>3879</v>
      </c>
      <c r="K8" s="18">
        <f t="shared" ref="K8" si="8">SUM(B8*10)</f>
        <v>4310</v>
      </c>
      <c r="L8" s="18">
        <f t="shared" ref="L8" si="9">SUM(B8*11)</f>
        <v>4741</v>
      </c>
      <c r="M8" s="19">
        <v>5170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si="0"/>
        <v>43.76</v>
      </c>
      <c r="D9" s="16">
        <f t="shared" si="1"/>
        <v>65.64</v>
      </c>
      <c r="E9" s="16">
        <f t="shared" si="2"/>
        <v>87.52</v>
      </c>
      <c r="F9" s="16">
        <f t="shared" si="3"/>
        <v>109.39999999999999</v>
      </c>
      <c r="G9" s="16">
        <f t="shared" si="4"/>
        <v>131.28</v>
      </c>
      <c r="H9" s="16">
        <f t="shared" si="5"/>
        <v>153.16</v>
      </c>
      <c r="I9" s="16">
        <f t="shared" si="6"/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0"/>
        <v>0</v>
      </c>
      <c r="D10" s="16">
        <f t="shared" si="1"/>
        <v>0</v>
      </c>
      <c r="E10" s="16">
        <f t="shared" si="2"/>
        <v>0</v>
      </c>
      <c r="F10" s="16">
        <f t="shared" si="3"/>
        <v>0</v>
      </c>
      <c r="G10" s="16">
        <f t="shared" si="4"/>
        <v>0</v>
      </c>
      <c r="H10" s="16">
        <f t="shared" si="5"/>
        <v>0</v>
      </c>
      <c r="I10" s="16">
        <f t="shared" si="6"/>
        <v>0</v>
      </c>
      <c r="J10" s="16">
        <f t="shared" si="7"/>
        <v>0</v>
      </c>
      <c r="K10" s="16">
        <f t="shared" ref="K10" si="10">SUM(C10*9)</f>
        <v>0</v>
      </c>
      <c r="L10" s="16">
        <f t="shared" ref="L10" si="11">SUM(D10*9)</f>
        <v>0</v>
      </c>
      <c r="M10" s="16">
        <f t="shared" ref="M10" si="12">SUM(E10*9)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0"/>
        <v>22.04</v>
      </c>
      <c r="D11" s="16">
        <f t="shared" si="1"/>
        <v>33.06</v>
      </c>
      <c r="E11" s="16">
        <f t="shared" si="2"/>
        <v>44.08</v>
      </c>
      <c r="F11" s="16">
        <f t="shared" si="3"/>
        <v>55.099999999999994</v>
      </c>
      <c r="G11" s="16">
        <f t="shared" si="4"/>
        <v>66.12</v>
      </c>
      <c r="H11" s="16">
        <f t="shared" si="5"/>
        <v>77.14</v>
      </c>
      <c r="I11" s="16">
        <f t="shared" si="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5.21</v>
      </c>
      <c r="C13" s="16">
        <f t="shared" si="0"/>
        <v>10.42</v>
      </c>
      <c r="D13" s="16">
        <f t="shared" si="1"/>
        <v>15.629999999999999</v>
      </c>
      <c r="E13" s="16">
        <f t="shared" si="2"/>
        <v>20.84</v>
      </c>
      <c r="F13" s="16">
        <f t="shared" si="3"/>
        <v>26.05</v>
      </c>
      <c r="G13" s="16">
        <f t="shared" si="4"/>
        <v>31.259999999999998</v>
      </c>
      <c r="H13" s="16">
        <f t="shared" si="5"/>
        <v>36.47</v>
      </c>
      <c r="I13" s="16">
        <f t="shared" si="6"/>
        <v>41.68</v>
      </c>
      <c r="J13" s="16">
        <v>62.5</v>
      </c>
      <c r="K13" s="16">
        <v>62.5</v>
      </c>
      <c r="L13" s="16">
        <v>62.5</v>
      </c>
      <c r="M13" s="16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0"/>
        <v>36.58</v>
      </c>
      <c r="D14" s="16">
        <f t="shared" si="1"/>
        <v>54.87</v>
      </c>
      <c r="E14" s="16">
        <f t="shared" si="2"/>
        <v>73.16</v>
      </c>
      <c r="F14" s="16">
        <f t="shared" si="3"/>
        <v>91.449999999999989</v>
      </c>
      <c r="G14" s="16">
        <f t="shared" si="4"/>
        <v>109.74</v>
      </c>
      <c r="H14" s="16">
        <f t="shared" si="5"/>
        <v>128.03</v>
      </c>
      <c r="I14" s="16">
        <f t="shared" si="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0"/>
        <v>0</v>
      </c>
      <c r="D15" s="16">
        <f t="shared" si="1"/>
        <v>0</v>
      </c>
      <c r="E15" s="16">
        <f t="shared" si="2"/>
        <v>0</v>
      </c>
      <c r="F15" s="16">
        <f t="shared" si="3"/>
        <v>0</v>
      </c>
      <c r="G15" s="16">
        <f t="shared" si="4"/>
        <v>0</v>
      </c>
      <c r="H15" s="16">
        <f t="shared" si="5"/>
        <v>0</v>
      </c>
      <c r="I15" s="16">
        <f t="shared" si="6"/>
        <v>0</v>
      </c>
      <c r="J15" s="16">
        <f t="shared" si="7"/>
        <v>0</v>
      </c>
      <c r="K15" s="16">
        <f t="shared" ref="K15" si="13">SUM(C15*9)</f>
        <v>0</v>
      </c>
      <c r="L15" s="16">
        <f t="shared" ref="L15" si="14">SUM(D15*9)</f>
        <v>0</v>
      </c>
      <c r="M15" s="16">
        <f t="shared" ref="M15" si="15">SUM(E15*9)</f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0"/>
        <v>71.66</v>
      </c>
      <c r="D17" s="16">
        <f t="shared" si="1"/>
        <v>107.49</v>
      </c>
      <c r="E17" s="16">
        <f t="shared" si="2"/>
        <v>143.32</v>
      </c>
      <c r="F17" s="16">
        <f t="shared" si="3"/>
        <v>179.14999999999998</v>
      </c>
      <c r="G17" s="16">
        <f t="shared" si="4"/>
        <v>214.98</v>
      </c>
      <c r="H17" s="16">
        <f t="shared" si="5"/>
        <v>250.81</v>
      </c>
      <c r="I17" s="16">
        <f t="shared" si="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15.15</v>
      </c>
      <c r="C19" s="16">
        <f>SUM(B19*2)</f>
        <v>30.3</v>
      </c>
      <c r="D19" s="16">
        <f>SUM(B19*3)</f>
        <v>45.45</v>
      </c>
      <c r="E19" s="16">
        <f>SUM(B19*4)</f>
        <v>60.6</v>
      </c>
      <c r="F19" s="16">
        <f>SUM(B19*5)</f>
        <v>75.75</v>
      </c>
      <c r="G19" s="16">
        <f>SUM(B19*6)</f>
        <v>90.9</v>
      </c>
      <c r="H19" s="16">
        <f>SUM(B19*7)</f>
        <v>106.05</v>
      </c>
      <c r="I19" s="16">
        <f>SUM(B19*8)</f>
        <v>121.2</v>
      </c>
      <c r="J19" s="16">
        <v>181.75</v>
      </c>
      <c r="K19" s="16">
        <v>181.75</v>
      </c>
      <c r="L19" s="16">
        <v>181.75</v>
      </c>
      <c r="M19" s="16">
        <v>181.75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6">SUM(B8:B19)</f>
        <v>630.46</v>
      </c>
      <c r="C20" s="12">
        <f t="shared" si="16"/>
        <v>1170.92</v>
      </c>
      <c r="D20" s="12">
        <f t="shared" si="16"/>
        <v>1711.38</v>
      </c>
      <c r="E20" s="12">
        <f t="shared" si="16"/>
        <v>2251.8399999999997</v>
      </c>
      <c r="F20" s="12">
        <f t="shared" si="16"/>
        <v>2792.3</v>
      </c>
      <c r="G20" s="12">
        <f t="shared" si="16"/>
        <v>3332.76</v>
      </c>
      <c r="H20" s="12">
        <f t="shared" si="16"/>
        <v>3873.22</v>
      </c>
      <c r="I20" s="12">
        <f t="shared" si="16"/>
        <v>4413.6799999999994</v>
      </c>
      <c r="J20" s="12">
        <f t="shared" si="16"/>
        <v>5282.5</v>
      </c>
      <c r="K20" s="12">
        <f t="shared" si="16"/>
        <v>5713.5</v>
      </c>
      <c r="L20" s="12">
        <f t="shared" si="16"/>
        <v>6144.5</v>
      </c>
      <c r="M20" s="13">
        <f t="shared" si="16"/>
        <v>6573.5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973</v>
      </c>
      <c r="C24" s="18">
        <f t="shared" ref="C24" si="17">SUM(B24*2)</f>
        <v>1946</v>
      </c>
      <c r="D24" s="18">
        <f t="shared" ref="D24" si="18">SUM(B24*3)</f>
        <v>2919</v>
      </c>
      <c r="E24" s="18">
        <f t="shared" ref="E24" si="19">SUM(B24*4)</f>
        <v>3892</v>
      </c>
      <c r="F24" s="18">
        <f t="shared" ref="F24" si="20">SUM(B24*5)</f>
        <v>4865</v>
      </c>
      <c r="G24" s="18">
        <f t="shared" ref="G24" si="21">SUM(B24*6)</f>
        <v>5838</v>
      </c>
      <c r="H24" s="18">
        <f t="shared" ref="H24" si="22">SUM(B24*7)</f>
        <v>6811</v>
      </c>
      <c r="I24" s="18">
        <f t="shared" ref="I24" si="23">SUM(B24*8)</f>
        <v>7784</v>
      </c>
      <c r="J24" s="18">
        <f t="shared" ref="J24" si="24">SUM(B24*9)</f>
        <v>8757</v>
      </c>
      <c r="K24" s="18">
        <f t="shared" ref="K24" si="25">SUM(B24*10)</f>
        <v>9730</v>
      </c>
      <c r="L24" s="18">
        <f t="shared" ref="L24" si="26">SUM(B24*11)</f>
        <v>10703</v>
      </c>
      <c r="M24" s="19">
        <v>11670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" si="27">SUM(B25*2)</f>
        <v>43.76</v>
      </c>
      <c r="D25" s="16">
        <f t="shared" ref="D25" si="28">SUM(B25*3)</f>
        <v>65.64</v>
      </c>
      <c r="E25" s="16">
        <f t="shared" ref="E25" si="29">SUM(B25*4)</f>
        <v>87.52</v>
      </c>
      <c r="F25" s="16">
        <f t="shared" ref="F25" si="30">SUM(B25*5)</f>
        <v>109.39999999999999</v>
      </c>
      <c r="G25" s="16">
        <f t="shared" ref="G25" si="31">SUM(B25*6)</f>
        <v>131.28</v>
      </c>
      <c r="H25" s="16">
        <f t="shared" ref="H25" si="32">SUM(B25*7)</f>
        <v>153.16</v>
      </c>
      <c r="I25" s="16">
        <f t="shared" ref="I25" si="33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ref="C26:C33" si="34">SUM(B26*2)</f>
        <v>0</v>
      </c>
      <c r="D26" s="16">
        <f t="shared" ref="D26:D33" si="35">SUM(B26*3)</f>
        <v>0</v>
      </c>
      <c r="E26" s="16">
        <f t="shared" ref="E26:E33" si="36">SUM(B26*4)</f>
        <v>0</v>
      </c>
      <c r="F26" s="16">
        <f t="shared" ref="F26:F33" si="37">SUM(B26*5)</f>
        <v>0</v>
      </c>
      <c r="G26" s="16">
        <f t="shared" ref="G26:G33" si="38">SUM(B26*6)</f>
        <v>0</v>
      </c>
      <c r="H26" s="16">
        <f t="shared" ref="H26:H33" si="39">SUM(B26*7)</f>
        <v>0</v>
      </c>
      <c r="I26" s="16">
        <f t="shared" ref="I26:I33" si="40">SUM(B26*8)</f>
        <v>0</v>
      </c>
      <c r="J26" s="16">
        <f t="shared" ref="J26" si="41">SUM(B26*9)</f>
        <v>0</v>
      </c>
      <c r="K26" s="16">
        <f t="shared" ref="K26" si="42">SUM(C26*9)</f>
        <v>0</v>
      </c>
      <c r="L26" s="16">
        <f t="shared" ref="L26" si="43">SUM(D26*9)</f>
        <v>0</v>
      </c>
      <c r="M26" s="16">
        <f t="shared" ref="M26" si="44">SUM(E26*9)</f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34"/>
        <v>22.04</v>
      </c>
      <c r="D27" s="16">
        <f t="shared" si="35"/>
        <v>33.06</v>
      </c>
      <c r="E27" s="16">
        <f t="shared" si="36"/>
        <v>44.08</v>
      </c>
      <c r="F27" s="16">
        <f t="shared" si="37"/>
        <v>55.099999999999994</v>
      </c>
      <c r="G27" s="16">
        <f t="shared" si="38"/>
        <v>66.12</v>
      </c>
      <c r="H27" s="16">
        <f t="shared" si="39"/>
        <v>77.14</v>
      </c>
      <c r="I27" s="16">
        <f t="shared" si="40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5.21</v>
      </c>
      <c r="C29" s="16">
        <f t="shared" si="34"/>
        <v>10.42</v>
      </c>
      <c r="D29" s="16">
        <f t="shared" si="35"/>
        <v>15.629999999999999</v>
      </c>
      <c r="E29" s="16">
        <f t="shared" si="36"/>
        <v>20.84</v>
      </c>
      <c r="F29" s="16">
        <f t="shared" si="37"/>
        <v>26.05</v>
      </c>
      <c r="G29" s="16">
        <f t="shared" si="38"/>
        <v>31.259999999999998</v>
      </c>
      <c r="H29" s="16">
        <f t="shared" si="39"/>
        <v>36.47</v>
      </c>
      <c r="I29" s="16">
        <f t="shared" si="40"/>
        <v>41.68</v>
      </c>
      <c r="J29" s="16">
        <v>62.5</v>
      </c>
      <c r="K29" s="16">
        <v>62.5</v>
      </c>
      <c r="L29" s="16">
        <v>62.5</v>
      </c>
      <c r="M29" s="16">
        <v>62.5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34"/>
        <v>36.58</v>
      </c>
      <c r="D30" s="16">
        <f t="shared" si="35"/>
        <v>54.87</v>
      </c>
      <c r="E30" s="16">
        <f t="shared" si="36"/>
        <v>73.16</v>
      </c>
      <c r="F30" s="16">
        <f t="shared" si="37"/>
        <v>91.449999999999989</v>
      </c>
      <c r="G30" s="16">
        <f t="shared" si="38"/>
        <v>109.74</v>
      </c>
      <c r="H30" s="16">
        <f t="shared" si="39"/>
        <v>128.03</v>
      </c>
      <c r="I30" s="16">
        <f t="shared" si="40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34"/>
        <v>0</v>
      </c>
      <c r="D31" s="16">
        <f t="shared" si="35"/>
        <v>0</v>
      </c>
      <c r="E31" s="16">
        <f t="shared" si="36"/>
        <v>0</v>
      </c>
      <c r="F31" s="16">
        <f t="shared" si="37"/>
        <v>0</v>
      </c>
      <c r="G31" s="16">
        <f t="shared" si="38"/>
        <v>0</v>
      </c>
      <c r="H31" s="16">
        <f t="shared" si="39"/>
        <v>0</v>
      </c>
      <c r="I31" s="16">
        <f t="shared" si="40"/>
        <v>0</v>
      </c>
      <c r="J31" s="16">
        <f t="shared" ref="J31" si="45">SUM(B31*9)</f>
        <v>0</v>
      </c>
      <c r="K31" s="16">
        <f t="shared" ref="K31" si="46">SUM(C31*9)</f>
        <v>0</v>
      </c>
      <c r="L31" s="16">
        <f t="shared" ref="L31" si="47">SUM(D31*9)</f>
        <v>0</v>
      </c>
      <c r="M31" s="16">
        <f t="shared" ref="M31" si="48">SUM(E31*9)</f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34"/>
        <v>71.66</v>
      </c>
      <c r="D33" s="16">
        <f t="shared" si="35"/>
        <v>107.49</v>
      </c>
      <c r="E33" s="16">
        <f t="shared" si="36"/>
        <v>143.32</v>
      </c>
      <c r="F33" s="16">
        <f t="shared" si="37"/>
        <v>179.14999999999998</v>
      </c>
      <c r="G33" s="16">
        <f t="shared" si="38"/>
        <v>214.98</v>
      </c>
      <c r="H33" s="16">
        <f t="shared" si="39"/>
        <v>250.81</v>
      </c>
      <c r="I33" s="16">
        <f t="shared" si="40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15.15</v>
      </c>
      <c r="C35" s="16">
        <f>SUM(B35*2)</f>
        <v>30.3</v>
      </c>
      <c r="D35" s="16">
        <f>SUM(B35*3)</f>
        <v>45.45</v>
      </c>
      <c r="E35" s="16">
        <f>SUM(B35*4)</f>
        <v>60.6</v>
      </c>
      <c r="F35" s="16">
        <f>SUM(B35*5)</f>
        <v>75.75</v>
      </c>
      <c r="G35" s="16">
        <f>SUM(B35*6)</f>
        <v>90.9</v>
      </c>
      <c r="H35" s="16">
        <f>SUM(B35*7)</f>
        <v>106.05</v>
      </c>
      <c r="I35" s="16">
        <f>SUM(B35*8)</f>
        <v>121.2</v>
      </c>
      <c r="J35" s="16">
        <v>181.75</v>
      </c>
      <c r="K35" s="16">
        <v>181.75</v>
      </c>
      <c r="L35" s="16">
        <v>181.75</v>
      </c>
      <c r="M35" s="16">
        <v>181.75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49">SUM(B24:B35)</f>
        <v>1172.46</v>
      </c>
      <c r="C36" s="12">
        <f t="shared" si="49"/>
        <v>2254.92</v>
      </c>
      <c r="D36" s="12">
        <f t="shared" si="49"/>
        <v>3337.3799999999992</v>
      </c>
      <c r="E36" s="12">
        <f t="shared" si="49"/>
        <v>4419.84</v>
      </c>
      <c r="F36" s="12">
        <f t="shared" si="49"/>
        <v>5502.2999999999993</v>
      </c>
      <c r="G36" s="12">
        <f t="shared" si="49"/>
        <v>6584.7599999999984</v>
      </c>
      <c r="H36" s="12">
        <f t="shared" si="49"/>
        <v>7667.2200000000012</v>
      </c>
      <c r="I36" s="12">
        <f t="shared" si="49"/>
        <v>8749.68</v>
      </c>
      <c r="J36" s="12">
        <f t="shared" si="49"/>
        <v>10160.5</v>
      </c>
      <c r="K36" s="12">
        <f t="shared" si="49"/>
        <v>11133.5</v>
      </c>
      <c r="L36" s="12">
        <f t="shared" si="49"/>
        <v>12106.5</v>
      </c>
      <c r="M36" s="13">
        <f t="shared" si="49"/>
        <v>13073.5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QQy2u3oaVHIvDXptnytN0GOulTUaQLiuhC6vW9fc+h0xb0qpP7pM6TmPcGT8W1wohjZixTFc+ufrIBqA/yugBw==" saltValue="p50xylxG+KKvBJQby9Exqw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2021 Aud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2021 Aud Tuition and Fee Billing Rates</dc:title>
  <dc:subject>Listing of graduate tuition and fees for the spring 2017 semester</dc:subject>
  <dc:creator>UB Student Accounts</dc:creator>
  <cp:keywords>tuition,fees, Aud tuition, Aud fees</cp:keywords>
  <cp:lastModifiedBy>Stevens, Laura</cp:lastModifiedBy>
  <cp:lastPrinted>2019-06-28T19:25:05Z</cp:lastPrinted>
  <dcterms:created xsi:type="dcterms:W3CDTF">2016-06-06T21:02:30Z</dcterms:created>
  <dcterms:modified xsi:type="dcterms:W3CDTF">2021-01-05T20:05:41Z</dcterms:modified>
  <cp:category>tuition</cp:category>
</cp:coreProperties>
</file>